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Keimas2@10000\davwwwroot\ks6000\c203\doc1\2020\200730_20Q2決算\QA\その他製品売上収益\"/>
    </mc:Choice>
  </mc:AlternateContent>
  <xr:revisionPtr revIDLastSave="0" documentId="13_ncr:1_{C7A3E88D-70D1-4FF8-95CF-4534DA63E72A}" xr6:coauthVersionLast="41" xr6:coauthVersionMax="41" xr10:uidLastSave="{00000000-0000-0000-0000-000000000000}"/>
  <bookViews>
    <workbookView xWindow="-19320" yWindow="-120" windowWidth="19440" windowHeight="10590" xr2:uid="{00000000-000D-0000-FFFF-FFFF00000000}"/>
  </bookViews>
  <sheets>
    <sheet name="Sheet1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2" l="1"/>
  <c r="F34" i="2"/>
  <c r="F32" i="2"/>
  <c r="F30" i="2"/>
  <c r="F28" i="2"/>
  <c r="F24" i="2"/>
  <c r="F22" i="2"/>
  <c r="F20" i="2"/>
  <c r="F18" i="2"/>
  <c r="F16" i="2"/>
  <c r="F14" i="2"/>
  <c r="F12" i="2"/>
  <c r="F10" i="2"/>
  <c r="F8" i="2"/>
  <c r="F6" i="2"/>
</calcChain>
</file>

<file path=xl/sharedStrings.xml><?xml version="1.0" encoding="utf-8"?>
<sst xmlns="http://schemas.openxmlformats.org/spreadsheetml/2006/main" count="43" uniqueCount="41">
  <si>
    <t>好中球減少症治療剤</t>
    <rPh sb="0" eb="3">
      <t>コウチュウキュウ</t>
    </rPh>
    <rPh sb="3" eb="6">
      <t>ゲンショウショウ</t>
    </rPh>
    <rPh sb="6" eb="8">
      <t>チリョウ</t>
    </rPh>
    <rPh sb="8" eb="9">
      <t>ザイ</t>
    </rPh>
    <phoneticPr fontId="1"/>
  </si>
  <si>
    <t>消化器運動改善剤</t>
    <rPh sb="0" eb="3">
      <t>ショウカキ</t>
    </rPh>
    <rPh sb="3" eb="5">
      <t>ウンドウ</t>
    </rPh>
    <rPh sb="5" eb="7">
      <t>カイゼン</t>
    </rPh>
    <rPh sb="7" eb="8">
      <t>ザイ</t>
    </rPh>
    <phoneticPr fontId="1"/>
  </si>
  <si>
    <t>高血圧治療剤</t>
    <rPh sb="0" eb="3">
      <t>コウケツアツ</t>
    </rPh>
    <rPh sb="3" eb="5">
      <t>チリョウ</t>
    </rPh>
    <rPh sb="5" eb="6">
      <t>ザイ</t>
    </rPh>
    <phoneticPr fontId="1"/>
  </si>
  <si>
    <t>腎性貧血治療剤</t>
    <rPh sb="0" eb="2">
      <t>ジンセイ</t>
    </rPh>
    <rPh sb="2" eb="4">
      <t>ヒンケツ</t>
    </rPh>
    <rPh sb="4" eb="6">
      <t>チリョウ</t>
    </rPh>
    <rPh sb="6" eb="7">
      <t>ザイ</t>
    </rPh>
    <phoneticPr fontId="1"/>
  </si>
  <si>
    <t>抗悪性腫瘍剤</t>
    <rPh sb="0" eb="1">
      <t>コウ</t>
    </rPh>
    <rPh sb="1" eb="3">
      <t>アクセイ</t>
    </rPh>
    <rPh sb="3" eb="5">
      <t>シュヨウ</t>
    </rPh>
    <rPh sb="5" eb="6">
      <t>ザイ</t>
    </rPh>
    <phoneticPr fontId="1"/>
  </si>
  <si>
    <t>急性循環不全改善剤</t>
    <rPh sb="0" eb="2">
      <t>キュウセイ</t>
    </rPh>
    <rPh sb="2" eb="4">
      <t>ジュンカン</t>
    </rPh>
    <rPh sb="4" eb="6">
      <t>フゼン</t>
    </rPh>
    <rPh sb="6" eb="8">
      <t>カイゼン</t>
    </rPh>
    <rPh sb="8" eb="9">
      <t>ザイ</t>
    </rPh>
    <phoneticPr fontId="1"/>
  </si>
  <si>
    <t>癌疼痛治療剤</t>
    <rPh sb="0" eb="1">
      <t>ガン</t>
    </rPh>
    <rPh sb="1" eb="3">
      <t>トウツウ</t>
    </rPh>
    <rPh sb="3" eb="5">
      <t>チリョウ</t>
    </rPh>
    <rPh sb="5" eb="6">
      <t>ザイ</t>
    </rPh>
    <phoneticPr fontId="1"/>
  </si>
  <si>
    <t>慢性肛門裂肛痛治療剤</t>
    <rPh sb="0" eb="2">
      <t>マンセイ</t>
    </rPh>
    <rPh sb="2" eb="4">
      <t>コウモン</t>
    </rPh>
    <rPh sb="4" eb="6">
      <t>レッコウ</t>
    </rPh>
    <rPh sb="6" eb="7">
      <t>ツウ</t>
    </rPh>
    <rPh sb="7" eb="9">
      <t>チリョウ</t>
    </rPh>
    <rPh sb="9" eb="10">
      <t>ザイ</t>
    </rPh>
    <phoneticPr fontId="1"/>
  </si>
  <si>
    <t>１－６月</t>
    <rPh sb="3" eb="4">
      <t>ガツ</t>
    </rPh>
    <phoneticPr fontId="1"/>
  </si>
  <si>
    <t>１－１２月</t>
    <rPh sb="4" eb="5">
      <t>ガツ</t>
    </rPh>
    <phoneticPr fontId="1"/>
  </si>
  <si>
    <t>海外</t>
    <rPh sb="0" eb="2">
      <t>カイガイ</t>
    </rPh>
    <phoneticPr fontId="1"/>
  </si>
  <si>
    <t>血栓溶解剤</t>
    <rPh sb="0" eb="2">
      <t>ケッセン</t>
    </rPh>
    <rPh sb="2" eb="4">
      <t>ヨウカイ</t>
    </rPh>
    <rPh sb="4" eb="5">
      <t>ザイ</t>
    </rPh>
    <phoneticPr fontId="1"/>
  </si>
  <si>
    <t xml:space="preserve"> [億円]</t>
    <phoneticPr fontId="1"/>
  </si>
  <si>
    <t>国内</t>
    <rPh sb="0" eb="2">
      <t>コクナイ</t>
    </rPh>
    <phoneticPr fontId="1"/>
  </si>
  <si>
    <t xml:space="preserve"> グラン</t>
    <phoneticPr fontId="1"/>
  </si>
  <si>
    <t>抗てんかん剤</t>
    <rPh sb="5" eb="6">
      <t>ザイ</t>
    </rPh>
    <phoneticPr fontId="1"/>
  </si>
  <si>
    <t xml:space="preserve"> トピナ</t>
    <phoneticPr fontId="1"/>
  </si>
  <si>
    <t xml:space="preserve"> ナウゼリン</t>
    <phoneticPr fontId="1"/>
  </si>
  <si>
    <t xml:space="preserve"> コバシル</t>
    <phoneticPr fontId="1"/>
  </si>
  <si>
    <t xml:space="preserve"> ５－ＦＵ</t>
    <phoneticPr fontId="1"/>
  </si>
  <si>
    <t xml:space="preserve"> エスポー</t>
    <phoneticPr fontId="1"/>
  </si>
  <si>
    <t xml:space="preserve"> アクチバシン</t>
    <phoneticPr fontId="1"/>
  </si>
  <si>
    <t xml:space="preserve"> イノバン</t>
    <phoneticPr fontId="1"/>
  </si>
  <si>
    <t xml:space="preserve"> アブストラル</t>
    <phoneticPr fontId="1"/>
  </si>
  <si>
    <t>高リン血症治療剤</t>
    <phoneticPr fontId="1"/>
  </si>
  <si>
    <t xml:space="preserve"> フォスブロック</t>
    <phoneticPr fontId="1"/>
  </si>
  <si>
    <t xml:space="preserve"> Rectogesic</t>
    <phoneticPr fontId="1"/>
  </si>
  <si>
    <t xml:space="preserve"> Fareston</t>
    <phoneticPr fontId="1"/>
  </si>
  <si>
    <t>抗悪性腫瘍剤</t>
    <phoneticPr fontId="1"/>
  </si>
  <si>
    <t xml:space="preserve"> Leunase</t>
    <phoneticPr fontId="1"/>
  </si>
  <si>
    <t>腎性貧血治療剤</t>
    <phoneticPr fontId="1"/>
  </si>
  <si>
    <t xml:space="preserve"> Espo</t>
    <phoneticPr fontId="1"/>
  </si>
  <si>
    <t>協和キリン株式会社</t>
    <rPh sb="0" eb="2">
      <t>キョウワ</t>
    </rPh>
    <rPh sb="5" eb="9">
      <t>カブシキガイシャ</t>
    </rPh>
    <phoneticPr fontId="1"/>
  </si>
  <si>
    <t>その他製品売上収益</t>
    <rPh sb="2" eb="3">
      <t>タ</t>
    </rPh>
    <rPh sb="3" eb="5">
      <t>セイヒン</t>
    </rPh>
    <rPh sb="5" eb="7">
      <t>ウリアゲ</t>
    </rPh>
    <rPh sb="7" eb="9">
      <t>シュウエキ</t>
    </rPh>
    <phoneticPr fontId="1"/>
  </si>
  <si>
    <t>２０１８年</t>
    <rPh sb="4" eb="5">
      <t>ネン</t>
    </rPh>
    <phoneticPr fontId="1"/>
  </si>
  <si>
    <t>２０１９年</t>
    <rPh sb="4" eb="5">
      <t>ネン</t>
    </rPh>
    <phoneticPr fontId="1"/>
  </si>
  <si>
    <t>２０２０年</t>
    <rPh sb="4" eb="5">
      <t>ネン</t>
    </rPh>
    <phoneticPr fontId="1"/>
  </si>
  <si>
    <t>化学療法に伴う悪心・嘔吐治療剤</t>
    <rPh sb="0" eb="2">
      <t>カガク</t>
    </rPh>
    <rPh sb="2" eb="4">
      <t>リョウホウ</t>
    </rPh>
    <rPh sb="5" eb="6">
      <t>トモナ</t>
    </rPh>
    <rPh sb="7" eb="9">
      <t>オシン</t>
    </rPh>
    <rPh sb="10" eb="12">
      <t>オウト</t>
    </rPh>
    <rPh sb="12" eb="14">
      <t>チリョウ</t>
    </rPh>
    <rPh sb="14" eb="15">
      <t>ザイ</t>
    </rPh>
    <phoneticPr fontId="1"/>
  </si>
  <si>
    <t xml:space="preserve"> Sancuso</t>
    <phoneticPr fontId="1"/>
  </si>
  <si>
    <t>性腺機能低下症治療剤</t>
    <rPh sb="0" eb="2">
      <t>セイセン</t>
    </rPh>
    <rPh sb="2" eb="4">
      <t>キノウ</t>
    </rPh>
    <rPh sb="4" eb="6">
      <t>テイカ</t>
    </rPh>
    <rPh sb="6" eb="7">
      <t>ショウ</t>
    </rPh>
    <rPh sb="7" eb="9">
      <t>チリョウ</t>
    </rPh>
    <rPh sb="9" eb="10">
      <t>ザイ</t>
    </rPh>
    <phoneticPr fontId="1"/>
  </si>
  <si>
    <t xml:space="preserve"> Tostran/Fortesta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</si>
</sst>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38" fontId="3" fillId="0" borderId="2" xfId="1" applyFont="1" applyBorder="1">
      <alignment vertical="center"/>
    </xf>
    <xf numFmtId="38" fontId="4" fillId="0" borderId="3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s6000/c203/doc1/2020/200730_20Q2&#27770;&#31639;/QA/20Q2&#12381;&#12398;&#20182;&#35069;&#21697;&#22770;&#19978;&#21454;&#304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上"/>
      <sheetName val="DIVA利益差異分析表"/>
      <sheetName val="Sheet1"/>
      <sheetName val="品目別 売上・粗利"/>
      <sheetName val="荷送り前年対比(1-6)"/>
      <sheetName val="品目別 売上・粗利 (2)"/>
    </sheetNames>
    <sheetDataSet>
      <sheetData sheetId="0"/>
      <sheetData sheetId="1">
        <row r="40">
          <cell r="N40">
            <v>238113832.044</v>
          </cell>
        </row>
        <row r="41">
          <cell r="N41">
            <v>1003570393.168</v>
          </cell>
        </row>
        <row r="42">
          <cell r="N42">
            <v>1013467827.24</v>
          </cell>
        </row>
        <row r="43">
          <cell r="N43">
            <v>77805141.629999995</v>
          </cell>
        </row>
      </sheetData>
      <sheetData sheetId="2"/>
      <sheetData sheetId="3"/>
      <sheetData sheetId="4">
        <row r="30">
          <cell r="M30">
            <v>315477</v>
          </cell>
        </row>
        <row r="56">
          <cell r="M56">
            <v>546871</v>
          </cell>
        </row>
        <row r="86">
          <cell r="M86">
            <v>644158</v>
          </cell>
        </row>
        <row r="92">
          <cell r="M92">
            <v>387233</v>
          </cell>
        </row>
        <row r="115">
          <cell r="M115">
            <v>906016</v>
          </cell>
        </row>
        <row r="120">
          <cell r="M120">
            <v>409982</v>
          </cell>
        </row>
        <row r="123">
          <cell r="M123">
            <v>1486</v>
          </cell>
        </row>
        <row r="134">
          <cell r="M134">
            <v>232108</v>
          </cell>
        </row>
        <row r="141">
          <cell r="M141">
            <v>264200</v>
          </cell>
        </row>
        <row r="148">
          <cell r="M148">
            <v>493601</v>
          </cell>
        </row>
        <row r="226">
          <cell r="M226">
            <v>381213</v>
          </cell>
        </row>
      </sheetData>
      <sheetData sheetId="5">
        <row r="145">
          <cell r="AD145">
            <v>88544062.859999999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6"/>
  <sheetViews>
    <sheetView showGridLines="0" tabSelected="1" zoomScale="90" zoomScaleNormal="90" workbookViewId="0">
      <pane ySplit="4" topLeftCell="A5" activePane="bottomLeft" state="frozen"/>
      <selection pane="bottomLeft" activeCell="J11" sqref="J10:J11"/>
    </sheetView>
  </sheetViews>
  <sheetFormatPr defaultColWidth="9" defaultRowHeight="15.75" x14ac:dyDescent="0.15"/>
  <cols>
    <col min="1" max="1" width="1.5" style="1" customWidth="1"/>
    <col min="2" max="2" width="3.125" style="1" customWidth="1"/>
    <col min="3" max="3" width="35.875" style="1" customWidth="1"/>
    <col min="4" max="6" width="13.375" style="1" customWidth="1"/>
    <col min="7" max="16384" width="9" style="1"/>
  </cols>
  <sheetData>
    <row r="1" spans="2:6" x14ac:dyDescent="0.15">
      <c r="B1" s="12" t="s">
        <v>32</v>
      </c>
      <c r="C1" s="12"/>
      <c r="D1" s="12"/>
    </row>
    <row r="2" spans="2:6" ht="19.5" x14ac:dyDescent="0.15">
      <c r="B2" s="13" t="s">
        <v>33</v>
      </c>
      <c r="C2" s="13"/>
      <c r="D2" s="13"/>
      <c r="E2" s="4"/>
      <c r="F2" s="4" t="s">
        <v>12</v>
      </c>
    </row>
    <row r="3" spans="2:6" x14ac:dyDescent="0.15">
      <c r="B3" s="14"/>
      <c r="C3" s="15"/>
      <c r="D3" s="8" t="s">
        <v>34</v>
      </c>
      <c r="E3" s="8" t="s">
        <v>35</v>
      </c>
      <c r="F3" s="8" t="s">
        <v>36</v>
      </c>
    </row>
    <row r="4" spans="2:6" x14ac:dyDescent="0.15">
      <c r="B4" s="16"/>
      <c r="C4" s="17"/>
      <c r="D4" s="5" t="s">
        <v>9</v>
      </c>
      <c r="E4" s="5" t="s">
        <v>9</v>
      </c>
      <c r="F4" s="5" t="s">
        <v>8</v>
      </c>
    </row>
    <row r="5" spans="2:6" s="2" customFormat="1" ht="12" customHeight="1" x14ac:dyDescent="0.15">
      <c r="B5" s="18" t="s">
        <v>13</v>
      </c>
      <c r="C5" s="6" t="s">
        <v>0</v>
      </c>
      <c r="D5" s="20"/>
      <c r="E5" s="20"/>
      <c r="F5" s="20"/>
    </row>
    <row r="6" spans="2:6" s="3" customFormat="1" ht="19.5" x14ac:dyDescent="0.15">
      <c r="B6" s="18"/>
      <c r="C6" s="7" t="s">
        <v>14</v>
      </c>
      <c r="D6" s="21">
        <v>21</v>
      </c>
      <c r="E6" s="21">
        <v>15</v>
      </c>
      <c r="F6" s="21">
        <f>'[1]荷送り前年対比(1-6)'!M56/100000</f>
        <v>5.4687099999999997</v>
      </c>
    </row>
    <row r="7" spans="2:6" s="2" customFormat="1" ht="12" x14ac:dyDescent="0.15">
      <c r="B7" s="18"/>
      <c r="C7" s="6" t="s">
        <v>15</v>
      </c>
      <c r="D7" s="22"/>
      <c r="E7" s="22"/>
      <c r="F7" s="22"/>
    </row>
    <row r="8" spans="2:6" s="3" customFormat="1" ht="19.5" x14ac:dyDescent="0.15">
      <c r="B8" s="18"/>
      <c r="C8" s="7" t="s">
        <v>16</v>
      </c>
      <c r="D8" s="21">
        <v>21</v>
      </c>
      <c r="E8" s="21">
        <v>19</v>
      </c>
      <c r="F8" s="21">
        <f>+'[1]荷送り前年対比(1-6)'!M115/100000</f>
        <v>9.0601599999999998</v>
      </c>
    </row>
    <row r="9" spans="2:6" s="2" customFormat="1" ht="12" x14ac:dyDescent="0.15">
      <c r="B9" s="18"/>
      <c r="C9" s="6" t="s">
        <v>1</v>
      </c>
      <c r="D9" s="22"/>
      <c r="E9" s="22"/>
      <c r="F9" s="22"/>
    </row>
    <row r="10" spans="2:6" s="3" customFormat="1" ht="19.5" x14ac:dyDescent="0.15">
      <c r="B10" s="18"/>
      <c r="C10" s="7" t="s">
        <v>17</v>
      </c>
      <c r="D10" s="21">
        <v>21</v>
      </c>
      <c r="E10" s="21">
        <v>18</v>
      </c>
      <c r="F10" s="21">
        <f>'[1]荷送り前年対比(1-6)'!M86/100000</f>
        <v>6.4415800000000001</v>
      </c>
    </row>
    <row r="11" spans="2:6" s="2" customFormat="1" ht="12" x14ac:dyDescent="0.15">
      <c r="B11" s="18"/>
      <c r="C11" s="6" t="s">
        <v>2</v>
      </c>
      <c r="D11" s="22"/>
      <c r="E11" s="22"/>
      <c r="F11" s="22"/>
    </row>
    <row r="12" spans="2:6" s="3" customFormat="1" ht="19.5" x14ac:dyDescent="0.15">
      <c r="B12" s="18"/>
      <c r="C12" s="7" t="s">
        <v>18</v>
      </c>
      <c r="D12" s="21">
        <v>12</v>
      </c>
      <c r="E12" s="21">
        <v>9</v>
      </c>
      <c r="F12" s="21">
        <f>'[1]荷送り前年対比(1-6)'!M92/100000</f>
        <v>3.8723299999999998</v>
      </c>
    </row>
    <row r="13" spans="2:6" s="2" customFormat="1" ht="12" x14ac:dyDescent="0.15">
      <c r="B13" s="18"/>
      <c r="C13" s="6" t="s">
        <v>4</v>
      </c>
      <c r="D13" s="22"/>
      <c r="E13" s="22"/>
      <c r="F13" s="22"/>
    </row>
    <row r="14" spans="2:6" s="3" customFormat="1" ht="19.5" x14ac:dyDescent="0.15">
      <c r="B14" s="18"/>
      <c r="C14" s="7" t="s">
        <v>19</v>
      </c>
      <c r="D14" s="21">
        <v>12</v>
      </c>
      <c r="E14" s="21">
        <v>10</v>
      </c>
      <c r="F14" s="21">
        <f>('[1]荷送り前年対比(1-6)'!M120+'[1]荷送り前年対比(1-6)'!M123)/100000</f>
        <v>4.1146799999999999</v>
      </c>
    </row>
    <row r="15" spans="2:6" s="2" customFormat="1" ht="12" x14ac:dyDescent="0.15">
      <c r="B15" s="18"/>
      <c r="C15" s="6" t="s">
        <v>3</v>
      </c>
      <c r="D15" s="22"/>
      <c r="E15" s="22"/>
      <c r="F15" s="22"/>
    </row>
    <row r="16" spans="2:6" s="3" customFormat="1" ht="19.5" x14ac:dyDescent="0.15">
      <c r="B16" s="18"/>
      <c r="C16" s="7" t="s">
        <v>20</v>
      </c>
      <c r="D16" s="21">
        <v>11</v>
      </c>
      <c r="E16" s="21">
        <v>9</v>
      </c>
      <c r="F16" s="21">
        <f>'[1]荷送り前年対比(1-6)'!M30/100000</f>
        <v>3.1547700000000001</v>
      </c>
    </row>
    <row r="17" spans="2:6" s="2" customFormat="1" ht="12" x14ac:dyDescent="0.15">
      <c r="B17" s="18"/>
      <c r="C17" s="6" t="s">
        <v>11</v>
      </c>
      <c r="D17" s="22"/>
      <c r="E17" s="22"/>
      <c r="F17" s="22"/>
    </row>
    <row r="18" spans="2:6" s="3" customFormat="1" ht="19.5" x14ac:dyDescent="0.15">
      <c r="B18" s="18"/>
      <c r="C18" s="7" t="s">
        <v>21</v>
      </c>
      <c r="D18" s="21">
        <v>11</v>
      </c>
      <c r="E18" s="21">
        <v>12</v>
      </c>
      <c r="F18" s="21">
        <f>'[1]荷送り前年対比(1-6)'!M148/100000</f>
        <v>4.9360099999999996</v>
      </c>
    </row>
    <row r="19" spans="2:6" s="2" customFormat="1" ht="12" x14ac:dyDescent="0.15">
      <c r="B19" s="18"/>
      <c r="C19" s="6" t="s">
        <v>5</v>
      </c>
      <c r="D19" s="22"/>
      <c r="E19" s="22"/>
      <c r="F19" s="22"/>
    </row>
    <row r="20" spans="2:6" s="3" customFormat="1" ht="19.5" x14ac:dyDescent="0.15">
      <c r="B20" s="18"/>
      <c r="C20" s="7" t="s">
        <v>22</v>
      </c>
      <c r="D20" s="21">
        <v>8</v>
      </c>
      <c r="E20" s="21">
        <v>7</v>
      </c>
      <c r="F20" s="21">
        <f>'[1]荷送り前年対比(1-6)'!M141/100000</f>
        <v>2.6419999999999999</v>
      </c>
    </row>
    <row r="21" spans="2:6" s="2" customFormat="1" ht="12" x14ac:dyDescent="0.15">
      <c r="B21" s="18"/>
      <c r="C21" s="6" t="s">
        <v>6</v>
      </c>
      <c r="D21" s="22"/>
      <c r="E21" s="22"/>
      <c r="F21" s="22"/>
    </row>
    <row r="22" spans="2:6" s="3" customFormat="1" ht="19.5" x14ac:dyDescent="0.15">
      <c r="B22" s="18"/>
      <c r="C22" s="7" t="s">
        <v>23</v>
      </c>
      <c r="D22" s="21">
        <v>9</v>
      </c>
      <c r="E22" s="21">
        <v>9</v>
      </c>
      <c r="F22" s="21">
        <f>'[1]荷送り前年対比(1-6)'!M226/100000</f>
        <v>3.8121299999999998</v>
      </c>
    </row>
    <row r="23" spans="2:6" s="2" customFormat="1" ht="12" x14ac:dyDescent="0.15">
      <c r="B23" s="18"/>
      <c r="C23" s="6" t="s">
        <v>24</v>
      </c>
      <c r="D23" s="22"/>
      <c r="E23" s="22"/>
      <c r="F23" s="22"/>
    </row>
    <row r="24" spans="2:6" s="3" customFormat="1" ht="19.5" x14ac:dyDescent="0.15">
      <c r="B24" s="19"/>
      <c r="C24" s="7" t="s">
        <v>25</v>
      </c>
      <c r="D24" s="21">
        <v>7</v>
      </c>
      <c r="E24" s="21">
        <v>6</v>
      </c>
      <c r="F24" s="21">
        <f>'[1]荷送り前年対比(1-6)'!M134/100000</f>
        <v>2.3210799999999998</v>
      </c>
    </row>
    <row r="25" spans="2:6" s="2" customFormat="1" ht="12" customHeight="1" x14ac:dyDescent="0.15">
      <c r="B25" s="9" t="s">
        <v>10</v>
      </c>
      <c r="C25" s="6" t="s">
        <v>7</v>
      </c>
      <c r="D25" s="22"/>
      <c r="E25" s="22"/>
      <c r="F25" s="22"/>
    </row>
    <row r="26" spans="2:6" s="3" customFormat="1" ht="19.5" x14ac:dyDescent="0.15">
      <c r="B26" s="10"/>
      <c r="C26" s="7" t="s">
        <v>26</v>
      </c>
      <c r="D26" s="21">
        <v>17</v>
      </c>
      <c r="E26" s="21">
        <v>16</v>
      </c>
      <c r="F26" s="21">
        <v>7.7461477130371996</v>
      </c>
    </row>
    <row r="27" spans="2:6" s="2" customFormat="1" ht="12" x14ac:dyDescent="0.15">
      <c r="B27" s="10"/>
      <c r="C27" s="6" t="s">
        <v>4</v>
      </c>
      <c r="D27" s="22"/>
      <c r="E27" s="22"/>
      <c r="F27" s="22"/>
    </row>
    <row r="28" spans="2:6" s="3" customFormat="1" ht="19.5" x14ac:dyDescent="0.15">
      <c r="B28" s="10"/>
      <c r="C28" s="7" t="s">
        <v>27</v>
      </c>
      <c r="D28" s="21">
        <v>11</v>
      </c>
      <c r="E28" s="21">
        <v>3</v>
      </c>
      <c r="F28" s="21">
        <f>'[1]品目別 売上・粗利 (2)'!AD145/100000000</f>
        <v>0.88544062859999995</v>
      </c>
    </row>
    <row r="29" spans="2:6" s="2" customFormat="1" ht="12" x14ac:dyDescent="0.15">
      <c r="B29" s="10"/>
      <c r="C29" s="6" t="s">
        <v>28</v>
      </c>
      <c r="D29" s="22"/>
      <c r="E29" s="22"/>
      <c r="F29" s="22"/>
    </row>
    <row r="30" spans="2:6" ht="19.5" x14ac:dyDescent="0.15">
      <c r="B30" s="10"/>
      <c r="C30" s="7" t="s">
        <v>29</v>
      </c>
      <c r="D30" s="21">
        <v>6</v>
      </c>
      <c r="E30" s="21">
        <v>7</v>
      </c>
      <c r="F30" s="21">
        <f>[1]DIVA利益差異分析表!$N$43/100000000</f>
        <v>0.77805141629999996</v>
      </c>
    </row>
    <row r="31" spans="2:6" s="2" customFormat="1" ht="12" x14ac:dyDescent="0.15">
      <c r="B31" s="10"/>
      <c r="C31" s="6" t="s">
        <v>30</v>
      </c>
      <c r="D31" s="22"/>
      <c r="E31" s="22"/>
      <c r="F31" s="22"/>
    </row>
    <row r="32" spans="2:6" ht="19.5" x14ac:dyDescent="0.15">
      <c r="B32" s="10"/>
      <c r="C32" s="7" t="s">
        <v>31</v>
      </c>
      <c r="D32" s="21">
        <v>6</v>
      </c>
      <c r="E32" s="21">
        <v>6</v>
      </c>
      <c r="F32" s="21">
        <f>[1]DIVA利益差異分析表!$N$40/100000000</f>
        <v>2.3811383204399998</v>
      </c>
    </row>
    <row r="33" spans="2:6" x14ac:dyDescent="0.15">
      <c r="B33" s="10"/>
      <c r="C33" s="6" t="s">
        <v>37</v>
      </c>
      <c r="D33" s="22"/>
      <c r="E33" s="22"/>
      <c r="F33" s="22"/>
    </row>
    <row r="34" spans="2:6" ht="19.5" x14ac:dyDescent="0.15">
      <c r="B34" s="10"/>
      <c r="C34" s="7" t="s">
        <v>38</v>
      </c>
      <c r="D34" s="21">
        <v>30</v>
      </c>
      <c r="E34" s="21">
        <v>29</v>
      </c>
      <c r="F34" s="21">
        <f>[1]DIVA利益差異分析表!$N$41/100000000</f>
        <v>10.035703931680001</v>
      </c>
    </row>
    <row r="35" spans="2:6" x14ac:dyDescent="0.15">
      <c r="B35" s="10"/>
      <c r="C35" s="6" t="s">
        <v>39</v>
      </c>
      <c r="D35" s="22"/>
      <c r="E35" s="22"/>
      <c r="F35" s="22"/>
    </row>
    <row r="36" spans="2:6" ht="19.5" x14ac:dyDescent="0.15">
      <c r="B36" s="11"/>
      <c r="C36" s="7" t="s">
        <v>40</v>
      </c>
      <c r="D36" s="21">
        <v>28</v>
      </c>
      <c r="E36" s="21">
        <v>21</v>
      </c>
      <c r="F36" s="21">
        <f>[1]DIVA利益差異分析表!$N$42/100000000</f>
        <v>10.1346782724</v>
      </c>
    </row>
  </sheetData>
  <mergeCells count="5">
    <mergeCell ref="B1:D1"/>
    <mergeCell ref="B2:D2"/>
    <mergeCell ref="B3:C4"/>
    <mergeCell ref="B5:B24"/>
    <mergeCell ref="B25:B3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正式文書</p:Name>
  <p:Description/>
  <p:Statement/>
  <p:PolicyItems>
    <p:PolicyItem featureId="Microsoft.Office.RecordsManagement.PolicyFeatures.Expiration" staticId="0x010100FD70A360C704E449941FCA440C3B6553|1519378916" UniqueId="9333da8c-593f-469a-a1d3-b5a79a4ed941">
      <p:Name>保持</p:Name>
      <p:Description>処理対象コンテンツのスケジュールを自動的に設定し、期限に達したコンテンツに対して保持処理を実行します。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0</number>
                  <property>sakujoyoteibi</property>
                  <propertyId>cdacdb09-931f-4e8b-ad43-b5d74f3cee90</propertyId>
                  <period>days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正式文書" ma:contentTypeID="0x010100FD70A360C704E449941FCA440C3B6553006AA8B16D73629D44A968B3DEA9C2E0DD" ma:contentTypeVersion="0" ma:contentTypeDescription="" ma:contentTypeScope="" ma:versionID="a00ba40107bc2e9c058f15dafc7ede70">
  <xsd:schema xmlns:xsd="http://www.w3.org/2001/XMLSchema" xmlns:xs="http://www.w3.org/2001/XMLSchema" xmlns:p="http://schemas.microsoft.com/office/2006/metadata/properties" xmlns:ns1="http://schemas.microsoft.com/sharepoint/v3" xmlns:ns2="19eefe8d-d3f7-401d-b74a-b64d6c0e5e8f" targetNamespace="http://schemas.microsoft.com/office/2006/metadata/properties" ma:root="true" ma:fieldsID="b0920de4524efcfa62dcd9ce3e94899f" ns1:_="" ns2:_="">
    <xsd:import namespace="http://schemas.microsoft.com/sharepoint/v3"/>
    <xsd:import namespace="19eefe8d-d3f7-401d-b74a-b64d6c0e5e8f"/>
    <xsd:element name="properties">
      <xsd:complexType>
        <xsd:sequence>
          <xsd:element name="documentManagement">
            <xsd:complexType>
              <xsd:all>
                <xsd:element ref="ns2:kimitsukubun"/>
                <xsd:element ref="ns2:kisanbi" minOccurs="0"/>
                <xsd:element ref="ns2:sakujoyoteibi" minOccurs="0"/>
                <xsd:element ref="ns2:bikou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3" nillable="true" ma:displayName="ポリシー適用除外" ma:hidden="true" ma:internalName="_dlc_Exempt" ma:readOnly="true">
      <xsd:simpleType>
        <xsd:restriction base="dms:Unknown"/>
      </xsd:simpleType>
    </xsd:element>
    <xsd:element name="_dlc_ExpireDateSaved" ma:index="14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5" nillable="true" ma:displayName="期日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efe8d-d3f7-401d-b74a-b64d6c0e5e8f" elementFormDefault="qualified">
    <xsd:import namespace="http://schemas.microsoft.com/office/2006/documentManagement/types"/>
    <xsd:import namespace="http://schemas.microsoft.com/office/infopath/2007/PartnerControls"/>
    <xsd:element name="kimitsukubun" ma:index="8" ma:displayName="機密区分" ma:default="社外秘" ma:description="文書の機密区分を選択します。 &#10;既定値は「社外秘」です。" ma:format="RadioButtons" ma:internalName="kimitsukubun">
      <xsd:simpleType>
        <xsd:restriction base="dms:Choice">
          <xsd:enumeration value="極秘"/>
          <xsd:enumeration value="秘"/>
          <xsd:enumeration value="社外秘"/>
        </xsd:restriction>
      </xsd:simpleType>
    </xsd:element>
    <xsd:element name="kisanbi" ma:index="9" nillable="true" ma:displayName="起算日" ma:description="起算日を入力します。&#10;既定値は「翌年１月１日」です。" ma:format="DateOnly" ma:internalName="kisanbi">
      <xsd:simpleType>
        <xsd:restriction base="dms:DateTime"/>
      </xsd:simpleType>
    </xsd:element>
    <xsd:element name="sakujoyoteibi" ma:index="10" nillable="true" ma:displayName="削除予定日" ma:description="文書の削除予定日を入力します。 &#10;既定値は起算日（翌年1月1日）から10年後の日付が表示されています。 &#10;&#10;※文書の保管年限は 1年・3年・5年・10年・永久 のいずれかとなります。" ma:format="DateOnly" ma:internalName="sakujoyoteibi">
      <xsd:simpleType>
        <xsd:restriction base="dms:DateTime"/>
      </xsd:simpleType>
    </xsd:element>
    <xsd:element name="bikou" ma:index="11" nillable="true" ma:displayName="備考" ma:description="ユーザー定義フィールドです。（全角100文字程度）" ma:internalName="bikou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ExpireDate xmlns="http://schemas.microsoft.com/sharepoint/v3">2029-12-31T15:00:00+00:00</_dlc_ExpireDate>
    <kisanbi xmlns="19eefe8d-d3f7-401d-b74a-b64d6c0e5e8f">2019-12-31T15:00:00+00:00</kisanbi>
    <kimitsukubun xmlns="19eefe8d-d3f7-401d-b74a-b64d6c0e5e8f">社外秘</kimitsukubun>
    <sakujoyoteibi xmlns="19eefe8d-d3f7-401d-b74a-b64d6c0e5e8f">2029-12-31T15:00:00+00:00</sakujoyoteibi>
    <bikou xmlns="19eefe8d-d3f7-401d-b74a-b64d6c0e5e8f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263008-4365-464E-B746-62DFDE469A70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4F3199C0-F21D-4CFA-BF9D-9A9B2CCDB30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1C91432-939C-4D3B-A6CA-84D578D8B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9eefe8d-d3f7-401d-b74a-b64d6c0e5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58C1343-CAFA-409A-86DE-6D2AA90B1520}">
  <ds:schemaRefs>
    <ds:schemaRef ds:uri="http://schemas.microsoft.com/office/2006/metadata/properties"/>
    <ds:schemaRef ds:uri="19eefe8d-d3f7-401d-b74a-b64d6c0e5e8f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2117E734-6AE8-4B83-8E9B-437AEA34A3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協和発酵キリン株式会社</dc:creator>
  <cp:lastModifiedBy>大森正雄 Masao Omori</cp:lastModifiedBy>
  <cp:lastPrinted>2020-07-28T15:27:31Z</cp:lastPrinted>
  <dcterms:created xsi:type="dcterms:W3CDTF">2018-06-25T08:37:03Z</dcterms:created>
  <dcterms:modified xsi:type="dcterms:W3CDTF">2020-07-28T15:27:38Z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0x010100FD70A360C704E449941FCA440C3B6553|1519378916</vt:lpwstr>
  </property>
  <property fmtid="{D5CDD505-2E9C-101B-9397-08002B2CF9AE}" pid="3" name="ContentTypeId">
    <vt:lpwstr>0x010100FD70A360C704E449941FCA440C3B6553006AA8B16D73629D44A968B3DEA9C2E0DD</vt:lpwstr>
  </property>
  <property fmtid="{D5CDD505-2E9C-101B-9397-08002B2CF9AE}" pid="4" name="ItemRetentionFormula">
    <vt:lpwstr>&lt;formula id="Microsoft.Office.RecordsManagement.PolicyFeatures.Expiration.Formula.BuiltIn"&gt;&lt;number&gt;0&lt;/number&gt;&lt;property&gt;sakujoyoteibi&lt;/property&gt;&lt;propertyId&gt;cdacdb09-931f-4e8b-ad43-b5d74f3cee90&lt;/propertyId&gt;&lt;period&gt;days&lt;/period&gt;&lt;/formula&gt;</vt:lpwstr>
  </property>
</Properties>
</file>